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LS520Da5d\Lsi\臨床試験推進部 治験\04 参考書式\001 参考書式\20251204_参考書式ホームページ掲載\起案資料\新しいフォルダー\"/>
    </mc:Choice>
  </mc:AlternateContent>
  <xr:revisionPtr revIDLastSave="0" documentId="8_{288B214F-3B90-4317-B682-B2CDC540817A}" xr6:coauthVersionLast="47" xr6:coauthVersionMax="47" xr10:uidLastSave="{00000000-0000-0000-0000-000000000000}"/>
  <bookViews>
    <workbookView xWindow="-110" yWindow="-110" windowWidth="19420" windowHeight="11620" xr2:uid="{00000000-000D-0000-FFFF-FFFF00000000}"/>
  </bookViews>
  <sheets>
    <sheet name="7-1-2経費算定表_館内" sheetId="4" r:id="rId1"/>
  </sheets>
  <definedNames>
    <definedName name="_xlnm.Print_Area" localSheetId="0">'7-1-2経費算定表_館内'!$A$1:$I$55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4" l="1"/>
  <c r="H30" i="4"/>
  <c r="H43" i="4"/>
  <c r="H25" i="4" l="1"/>
  <c r="H20" i="4"/>
  <c r="H22" i="4"/>
  <c r="H40" i="4"/>
  <c r="H37" i="4"/>
  <c r="H18" i="4"/>
  <c r="H16" i="4"/>
  <c r="H14" i="4"/>
  <c r="H32" i="4" l="1"/>
  <c r="H35" i="4" l="1"/>
  <c r="H36" i="4" s="1"/>
  <c r="H46" i="4" s="1"/>
</calcChain>
</file>

<file path=xl/sharedStrings.xml><?xml version="1.0" encoding="utf-8"?>
<sst xmlns="http://schemas.openxmlformats.org/spreadsheetml/2006/main" count="119" uniqueCount="91">
  <si>
    <t>研究会等への参加旅費</t>
    <rPh sb="0" eb="3">
      <t>ケンキュウカイ</t>
    </rPh>
    <rPh sb="3" eb="4">
      <t>トウ</t>
    </rPh>
    <rPh sb="6" eb="8">
      <t>サンカ</t>
    </rPh>
    <rPh sb="8" eb="10">
      <t>リョヒ</t>
    </rPh>
    <phoneticPr fontId="2"/>
  </si>
  <si>
    <t>2年以上</t>
    <rPh sb="1" eb="2">
      <t>ネン</t>
    </rPh>
    <rPh sb="2" eb="4">
      <t>イジョウ</t>
    </rPh>
    <phoneticPr fontId="2"/>
  </si>
  <si>
    <t>円</t>
    <rPh sb="0" eb="1">
      <t>エン</t>
    </rPh>
    <phoneticPr fontId="2"/>
  </si>
  <si>
    <t>発生時</t>
    <rPh sb="0" eb="2">
      <t>ハッセイ</t>
    </rPh>
    <rPh sb="2" eb="3">
      <t>ジ</t>
    </rPh>
    <phoneticPr fontId="2"/>
  </si>
  <si>
    <t>×契約年度数</t>
    <rPh sb="1" eb="3">
      <t>ケイヤク</t>
    </rPh>
    <rPh sb="3" eb="4">
      <t>ネン</t>
    </rPh>
    <rPh sb="4" eb="6">
      <t>ドスウ</t>
    </rPh>
    <phoneticPr fontId="2"/>
  </si>
  <si>
    <t>課題名：</t>
    <rPh sb="0" eb="2">
      <t>カダイ</t>
    </rPh>
    <rPh sb="2" eb="3">
      <t>メイ</t>
    </rPh>
    <phoneticPr fontId="2"/>
  </si>
  <si>
    <t>直 接 経 費</t>
    <rPh sb="0" eb="1">
      <t>チョク</t>
    </rPh>
    <rPh sb="2" eb="3">
      <t>セツ</t>
    </rPh>
    <rPh sb="4" eb="5">
      <t>キョウ</t>
    </rPh>
    <rPh sb="6" eb="7">
      <t>ヒ</t>
    </rPh>
    <phoneticPr fontId="2"/>
  </si>
  <si>
    <t>経  費  内  容</t>
    <rPh sb="0" eb="1">
      <t>キョウ</t>
    </rPh>
    <rPh sb="3" eb="4">
      <t>ヒ</t>
    </rPh>
    <rPh sb="6" eb="7">
      <t>ナイ</t>
    </rPh>
    <rPh sb="9" eb="10">
      <t>カタチ</t>
    </rPh>
    <phoneticPr fontId="2"/>
  </si>
  <si>
    <t>算  出  方  法</t>
    <rPh sb="0" eb="1">
      <t>ザン</t>
    </rPh>
    <rPh sb="3" eb="4">
      <t>デ</t>
    </rPh>
    <rPh sb="6" eb="7">
      <t>カタ</t>
    </rPh>
    <rPh sb="9" eb="10">
      <t>ホウ</t>
    </rPh>
    <phoneticPr fontId="2"/>
  </si>
  <si>
    <t>金    額</t>
    <rPh sb="0" eb="1">
      <t>キン</t>
    </rPh>
    <rPh sb="5" eb="6">
      <t>ガク</t>
    </rPh>
    <phoneticPr fontId="2"/>
  </si>
  <si>
    <t>受託研究経費計</t>
    <rPh sb="0" eb="2">
      <t>ジュタク</t>
    </rPh>
    <rPh sb="2" eb="4">
      <t>ケンキュウ</t>
    </rPh>
    <rPh sb="4" eb="6">
      <t>ケイヒ</t>
    </rPh>
    <rPh sb="6" eb="7">
      <t>ケイ</t>
    </rPh>
    <phoneticPr fontId="2"/>
  </si>
  <si>
    <t>当該治験を実施するために必要な消耗品費等</t>
    <rPh sb="0" eb="2">
      <t>トウガイ</t>
    </rPh>
    <rPh sb="2" eb="4">
      <t>チケン</t>
    </rPh>
    <rPh sb="5" eb="7">
      <t>ジッシ</t>
    </rPh>
    <rPh sb="12" eb="14">
      <t>ヒツヨウ</t>
    </rPh>
    <rPh sb="15" eb="17">
      <t>ショウモウ</t>
    </rPh>
    <rPh sb="17" eb="18">
      <t>ヒン</t>
    </rPh>
    <rPh sb="18" eb="19">
      <t>ヒ</t>
    </rPh>
    <rPh sb="19" eb="20">
      <t>トウ</t>
    </rPh>
    <phoneticPr fontId="2"/>
  </si>
  <si>
    <t>治験に必要な光熱水費・通信運搬費・賃借料等</t>
    <rPh sb="0" eb="2">
      <t>チケン</t>
    </rPh>
    <rPh sb="3" eb="5">
      <t>ヒツヨウ</t>
    </rPh>
    <rPh sb="6" eb="8">
      <t>コウネツ</t>
    </rPh>
    <rPh sb="8" eb="9">
      <t>ミズ</t>
    </rPh>
    <rPh sb="9" eb="10">
      <t>ヒ</t>
    </rPh>
    <rPh sb="11" eb="13">
      <t>ツウシン</t>
    </rPh>
    <rPh sb="13" eb="15">
      <t>ウンパン</t>
    </rPh>
    <rPh sb="15" eb="16">
      <t>ヒ</t>
    </rPh>
    <rPh sb="17" eb="19">
      <t>チンシャク</t>
    </rPh>
    <rPh sb="19" eb="20">
      <t>リョウ</t>
    </rPh>
    <rPh sb="20" eb="21">
      <t>ナド</t>
    </rPh>
    <phoneticPr fontId="2"/>
  </si>
  <si>
    <t>契約締結後に初年度分を請求し、2会計年度以降は年度始めに当該年度分を請求する。</t>
    <rPh sb="0" eb="2">
      <t>ケイヤク</t>
    </rPh>
    <rPh sb="2" eb="4">
      <t>テイケツ</t>
    </rPh>
    <rPh sb="4" eb="5">
      <t>ゴ</t>
    </rPh>
    <rPh sb="6" eb="9">
      <t>ショネンド</t>
    </rPh>
    <rPh sb="9" eb="10">
      <t>ブン</t>
    </rPh>
    <rPh sb="11" eb="13">
      <t>セイキュウ</t>
    </rPh>
    <rPh sb="16" eb="18">
      <t>カイケイ</t>
    </rPh>
    <rPh sb="18" eb="20">
      <t>ネンド</t>
    </rPh>
    <rPh sb="20" eb="22">
      <t>イコウ</t>
    </rPh>
    <rPh sb="23" eb="25">
      <t>ネンド</t>
    </rPh>
    <rPh sb="25" eb="26">
      <t>ハジ</t>
    </rPh>
    <rPh sb="28" eb="30">
      <t>トウガイ</t>
    </rPh>
    <rPh sb="30" eb="32">
      <t>ネンド</t>
    </rPh>
    <rPh sb="32" eb="33">
      <t>ブン</t>
    </rPh>
    <rPh sb="34" eb="36">
      <t>セイキュウ</t>
    </rPh>
    <phoneticPr fontId="2"/>
  </si>
  <si>
    <t>技術料・機械損料・建物使用料等</t>
    <rPh sb="0" eb="3">
      <t>ギジュツリョウ</t>
    </rPh>
    <rPh sb="4" eb="6">
      <t>キカイ</t>
    </rPh>
    <rPh sb="6" eb="8">
      <t>ソンリョウ</t>
    </rPh>
    <rPh sb="9" eb="11">
      <t>タテモノ</t>
    </rPh>
    <rPh sb="11" eb="13">
      <t>シヨウ</t>
    </rPh>
    <rPh sb="13" eb="14">
      <t>リョウ</t>
    </rPh>
    <rPh sb="14" eb="15">
      <t>トウ</t>
    </rPh>
    <phoneticPr fontId="2"/>
  </si>
  <si>
    <t>小計（1）　＋　小計（2）</t>
    <rPh sb="0" eb="2">
      <t>ショウケイ</t>
    </rPh>
    <rPh sb="8" eb="9">
      <t>ショウ</t>
    </rPh>
    <rPh sb="9" eb="10">
      <t>ケイ</t>
    </rPh>
    <phoneticPr fontId="2"/>
  </si>
  <si>
    <t>小　計（2）</t>
    <rPh sb="0" eb="1">
      <t>ショウ</t>
    </rPh>
    <rPh sb="2" eb="3">
      <t>ケイ</t>
    </rPh>
    <phoneticPr fontId="2"/>
  </si>
  <si>
    <t>小　計（1）</t>
    <rPh sb="0" eb="1">
      <t>ショウ</t>
    </rPh>
    <rPh sb="2" eb="3">
      <t>ケイ</t>
    </rPh>
    <phoneticPr fontId="2"/>
  </si>
  <si>
    <t>*　今回増減額　＝</t>
    <rPh sb="2" eb="4">
      <t>コンカイ</t>
    </rPh>
    <rPh sb="4" eb="7">
      <t>ゾウゲンガク</t>
    </rPh>
    <phoneticPr fontId="2"/>
  </si>
  <si>
    <t>A</t>
    <phoneticPr fontId="2"/>
  </si>
  <si>
    <t>×@6,000×</t>
    <phoneticPr fontId="2"/>
  </si>
  <si>
    <t>×@1,000×</t>
    <phoneticPr fontId="2"/>
  </si>
  <si>
    <t>D</t>
    <phoneticPr fontId="2"/>
  </si>
  <si>
    <t>E</t>
    <phoneticPr fontId="2"/>
  </si>
  <si>
    <t>F</t>
    <phoneticPr fontId="2"/>
  </si>
  <si>
    <t>G</t>
    <phoneticPr fontId="2"/>
  </si>
  <si>
    <t>H</t>
    <phoneticPr fontId="2"/>
  </si>
  <si>
    <t>－</t>
    <phoneticPr fontId="2"/>
  </si>
  <si>
    <t>＊1</t>
    <phoneticPr fontId="2"/>
  </si>
  <si>
    <t>・・・</t>
    <phoneticPr fontId="2"/>
  </si>
  <si>
    <t>総計　　　　　－　　 　   前回契約額</t>
    <rPh sb="0" eb="2">
      <t>ソウケイ</t>
    </rPh>
    <phoneticPr fontId="2"/>
  </si>
  <si>
    <t>2年未満</t>
    <rPh sb="1" eb="2">
      <t>ネン</t>
    </rPh>
    <rPh sb="2" eb="4">
      <t>ミマン</t>
    </rPh>
    <phoneticPr fontId="2"/>
  </si>
  <si>
    <t>治験薬管理費のポイント数×1,000円×症例予定数</t>
    <rPh sb="0" eb="2">
      <t>チケン</t>
    </rPh>
    <rPh sb="2" eb="3">
      <t>グスリ</t>
    </rPh>
    <rPh sb="3" eb="6">
      <t>カンリヒ</t>
    </rPh>
    <rPh sb="11" eb="12">
      <t>スウ</t>
    </rPh>
    <rPh sb="18" eb="19">
      <t>エン</t>
    </rPh>
    <rPh sb="20" eb="22">
      <t>ショウレイ</t>
    </rPh>
    <rPh sb="22" eb="25">
      <t>ヨテイスウ</t>
    </rPh>
    <phoneticPr fontId="2"/>
  </si>
  <si>
    <t>　　　　　　</t>
    <phoneticPr fontId="2"/>
  </si>
  <si>
    <t>B</t>
    <phoneticPr fontId="2"/>
  </si>
  <si>
    <t>＊4</t>
    <phoneticPr fontId="2"/>
  </si>
  <si>
    <t>研究経費①②のポイント数×6,000円×症例予定数</t>
    <rPh sb="0" eb="2">
      <t>ケンキュウ</t>
    </rPh>
    <rPh sb="2" eb="4">
      <t>ケイヒ</t>
    </rPh>
    <rPh sb="11" eb="12">
      <t>スウ</t>
    </rPh>
    <rPh sb="18" eb="19">
      <t>エン</t>
    </rPh>
    <rPh sb="20" eb="22">
      <t>ショウレイ</t>
    </rPh>
    <rPh sb="22" eb="25">
      <t>ヨテイスウ</t>
    </rPh>
    <phoneticPr fontId="2"/>
  </si>
  <si>
    <t>C</t>
    <phoneticPr fontId="2"/>
  </si>
  <si>
    <t>契約期間により年度ごとに按分し、初回契約締結時及び変更契約締結時に初年度分を請求する。次年度以降は年度当初に当該年度分を請求する。治験終了時には、残りの費用を請求する。</t>
    <rPh sb="0" eb="2">
      <t>ケイヤク</t>
    </rPh>
    <rPh sb="2" eb="4">
      <t>キカン</t>
    </rPh>
    <rPh sb="7" eb="9">
      <t>ネンド</t>
    </rPh>
    <rPh sb="12" eb="14">
      <t>アンブン</t>
    </rPh>
    <rPh sb="16" eb="18">
      <t>ショカイ</t>
    </rPh>
    <rPh sb="18" eb="20">
      <t>ケイヤク</t>
    </rPh>
    <rPh sb="20" eb="22">
      <t>テイケツ</t>
    </rPh>
    <rPh sb="22" eb="23">
      <t>ジ</t>
    </rPh>
    <rPh sb="23" eb="24">
      <t>オヨ</t>
    </rPh>
    <rPh sb="25" eb="27">
      <t>ヘンコウ</t>
    </rPh>
    <rPh sb="27" eb="29">
      <t>ケイヤク</t>
    </rPh>
    <rPh sb="29" eb="31">
      <t>テイケツ</t>
    </rPh>
    <rPh sb="31" eb="32">
      <t>ジ</t>
    </rPh>
    <rPh sb="33" eb="36">
      <t>ショネンド</t>
    </rPh>
    <rPh sb="36" eb="37">
      <t>ブン</t>
    </rPh>
    <rPh sb="38" eb="40">
      <t>セイキュウ</t>
    </rPh>
    <phoneticPr fontId="2"/>
  </si>
  <si>
    <t>I</t>
    <phoneticPr fontId="2"/>
  </si>
  <si>
    <t>J</t>
    <phoneticPr fontId="2"/>
  </si>
  <si>
    <t>放射線管理経費のポイント数×1,000円×症例予定数</t>
    <rPh sb="0" eb="3">
      <t>ホウシャセン</t>
    </rPh>
    <rPh sb="3" eb="5">
      <t>カンリ</t>
    </rPh>
    <rPh sb="5" eb="7">
      <t>ケイヒ</t>
    </rPh>
    <rPh sb="12" eb="13">
      <t>スウ</t>
    </rPh>
    <rPh sb="19" eb="20">
      <t>エン</t>
    </rPh>
    <rPh sb="21" eb="23">
      <t>ショウレイ</t>
    </rPh>
    <rPh sb="23" eb="26">
      <t>ヨテイスウ</t>
    </rPh>
    <phoneticPr fontId="2"/>
  </si>
  <si>
    <t xml:space="preserve"> 管理的経費</t>
    <rPh sb="1" eb="3">
      <t>カンリ</t>
    </rPh>
    <rPh sb="3" eb="4">
      <t>テキ</t>
    </rPh>
    <rPh sb="4" eb="6">
      <t>ケイヒ</t>
    </rPh>
    <phoneticPr fontId="2"/>
  </si>
  <si>
    <t>＊3</t>
    <phoneticPr fontId="2"/>
  </si>
  <si>
    <t>＊2</t>
    <phoneticPr fontId="2"/>
  </si>
  <si>
    <t>治験事務、事前ガイダンス及びヒアリング等経費</t>
    <rPh sb="0" eb="2">
      <t>チケン</t>
    </rPh>
    <phoneticPr fontId="2"/>
  </si>
  <si>
    <t>間接
経費</t>
    <rPh sb="0" eb="2">
      <t>カンセツ</t>
    </rPh>
    <rPh sb="3" eb="5">
      <t>ケイヒ</t>
    </rPh>
    <phoneticPr fontId="2"/>
  </si>
  <si>
    <t>治験審査委員会に要する経費</t>
    <rPh sb="0" eb="2">
      <t>チケン</t>
    </rPh>
    <rPh sb="2" eb="4">
      <t>シンサ</t>
    </rPh>
    <rPh sb="4" eb="7">
      <t>イインカイ</t>
    </rPh>
    <rPh sb="8" eb="9">
      <t>ヨウ</t>
    </rPh>
    <rPh sb="11" eb="13">
      <t>ケイヒ</t>
    </rPh>
    <phoneticPr fontId="2"/>
  </si>
  <si>
    <t>×@4,500×</t>
    <phoneticPr fontId="2"/>
  </si>
  <si>
    <t>CRC業務経費のポイント数×4,500円×症例予定数</t>
    <rPh sb="3" eb="5">
      <t>ギョウム</t>
    </rPh>
    <rPh sb="5" eb="7">
      <t>ケイヒ</t>
    </rPh>
    <rPh sb="12" eb="13">
      <t>スウ</t>
    </rPh>
    <rPh sb="19" eb="20">
      <t>エン</t>
    </rPh>
    <rPh sb="21" eb="23">
      <t>ショウレイ</t>
    </rPh>
    <rPh sb="23" eb="26">
      <t>ヨテイスウ</t>
    </rPh>
    <phoneticPr fontId="2"/>
  </si>
  <si>
    <t>参考書式7-1-2</t>
    <rPh sb="0" eb="2">
      <t>サンコウ</t>
    </rPh>
    <rPh sb="2" eb="4">
      <t>ショシキ</t>
    </rPh>
    <phoneticPr fontId="2"/>
  </si>
  <si>
    <t>契約締結後に請求する。</t>
    <rPh sb="0" eb="2">
      <t>ケイヤク</t>
    </rPh>
    <rPh sb="2" eb="4">
      <t>テイケツ</t>
    </rPh>
    <rPh sb="4" eb="5">
      <t>ゴ</t>
    </rPh>
    <rPh sb="6" eb="8">
      <t>セイキュウ</t>
    </rPh>
    <phoneticPr fontId="2"/>
  </si>
  <si>
    <r>
      <t>賃金・謝金</t>
    </r>
    <r>
      <rPr>
        <vertAlign val="superscript"/>
        <sz val="9"/>
        <rFont val="ＭＳ 明朝"/>
        <family val="1"/>
        <charset val="128"/>
      </rPr>
      <t>*4</t>
    </r>
    <rPh sb="0" eb="2">
      <t>チンギン</t>
    </rPh>
    <rPh sb="3" eb="5">
      <t>シャキン</t>
    </rPh>
    <phoneticPr fontId="2"/>
  </si>
  <si>
    <r>
      <t>検体測定経費</t>
    </r>
    <r>
      <rPr>
        <vertAlign val="superscript"/>
        <sz val="9"/>
        <rFont val="ＭＳ 明朝"/>
        <family val="1"/>
        <charset val="128"/>
      </rPr>
      <t>*2</t>
    </r>
    <rPh sb="0" eb="2">
      <t>ケンタイ</t>
    </rPh>
    <rPh sb="2" eb="4">
      <t>ソクテイ</t>
    </rPh>
    <rPh sb="4" eb="6">
      <t>ケイヒ</t>
    </rPh>
    <phoneticPr fontId="2"/>
  </si>
  <si>
    <r>
      <t>館内CRC業務経費</t>
    </r>
    <r>
      <rPr>
        <vertAlign val="superscript"/>
        <sz val="9"/>
        <rFont val="ＭＳ 明朝"/>
        <family val="1"/>
        <charset val="128"/>
      </rPr>
      <t>*2</t>
    </r>
    <rPh sb="0" eb="2">
      <t>カンナイ</t>
    </rPh>
    <rPh sb="5" eb="7">
      <t>ギョウム</t>
    </rPh>
    <rPh sb="7" eb="9">
      <t>ケイヒ</t>
    </rPh>
    <phoneticPr fontId="2"/>
  </si>
  <si>
    <r>
      <t>臨床試験研究経費</t>
    </r>
    <r>
      <rPr>
        <vertAlign val="superscript"/>
        <sz val="9"/>
        <rFont val="ＭＳ 明朝"/>
        <family val="1"/>
        <charset val="128"/>
      </rPr>
      <t>*2</t>
    </r>
    <rPh sb="0" eb="2">
      <t>リンショウ</t>
    </rPh>
    <rPh sb="2" eb="4">
      <t>シケン</t>
    </rPh>
    <rPh sb="4" eb="6">
      <t>ケンキュウ</t>
    </rPh>
    <rPh sb="6" eb="8">
      <t>ケイヒ</t>
    </rPh>
    <phoneticPr fontId="2"/>
  </si>
  <si>
    <r>
      <t>事前準備費</t>
    </r>
    <r>
      <rPr>
        <vertAlign val="superscript"/>
        <sz val="9"/>
        <rFont val="ＭＳ 明朝"/>
        <family val="1"/>
        <charset val="128"/>
      </rPr>
      <t>*1</t>
    </r>
    <rPh sb="0" eb="2">
      <t>ジゼン</t>
    </rPh>
    <rPh sb="2" eb="4">
      <t>ジュンビ</t>
    </rPh>
    <rPh sb="4" eb="5">
      <t>ヒ</t>
    </rPh>
    <phoneticPr fontId="2"/>
  </si>
  <si>
    <t>当該治験を実施するために雇用する者に係る経費</t>
    <rPh sb="0" eb="2">
      <t>トウガイ</t>
    </rPh>
    <rPh sb="2" eb="4">
      <t>チケン</t>
    </rPh>
    <rPh sb="5" eb="7">
      <t>ジッシ</t>
    </rPh>
    <rPh sb="12" eb="14">
      <t>コヨウ</t>
    </rPh>
    <rPh sb="16" eb="17">
      <t>モノ</t>
    </rPh>
    <rPh sb="18" eb="19">
      <t>カカ</t>
    </rPh>
    <rPh sb="20" eb="22">
      <t>ケイヒ</t>
    </rPh>
    <phoneticPr fontId="2"/>
  </si>
  <si>
    <t>K</t>
    <phoneticPr fontId="2"/>
  </si>
  <si>
    <t>その他当該治験に必要な</t>
    <phoneticPr fontId="2"/>
  </si>
  <si>
    <t>消耗品・機械購入費</t>
    <rPh sb="0" eb="2">
      <t>ショウモウ</t>
    </rPh>
    <rPh sb="2" eb="3">
      <t>ヒン</t>
    </rPh>
    <rPh sb="4" eb="6">
      <t>キカイ</t>
    </rPh>
    <rPh sb="6" eb="8">
      <t>コウニュウ</t>
    </rPh>
    <rPh sb="8" eb="9">
      <t>ヒ</t>
    </rPh>
    <phoneticPr fontId="2"/>
  </si>
  <si>
    <t>消費税については、消費税法第28条第1項及び第29条並びに地方消費税法第72条の82及び同法第72条の83の規定に基づきこれらの費用に消費税率を乗じて得た額とする。ただし、治験審査委員会開催費は該当しない。</t>
    <rPh sb="86" eb="88">
      <t>チケン</t>
    </rPh>
    <phoneticPr fontId="2"/>
  </si>
  <si>
    <t>氏名</t>
    <rPh sb="0" eb="2">
      <t>シメイ</t>
    </rPh>
    <phoneticPr fontId="2"/>
  </si>
  <si>
    <t>　　　治験責任医師：　所属</t>
    <rPh sb="3" eb="5">
      <t>チケン</t>
    </rPh>
    <rPh sb="5" eb="7">
      <t>セキニン</t>
    </rPh>
    <rPh sb="7" eb="9">
      <t>イシ</t>
    </rPh>
    <rPh sb="11" eb="13">
      <t>ショゾク</t>
    </rPh>
    <phoneticPr fontId="2"/>
  </si>
  <si>
    <t>　　　依頼者：　　　　　　</t>
    <rPh sb="3" eb="6">
      <t>イライシャ</t>
    </rPh>
    <phoneticPr fontId="2"/>
  </si>
  <si>
    <t>×契約月数</t>
    <rPh sb="3" eb="4">
      <t>ツキ</t>
    </rPh>
    <phoneticPr fontId="2"/>
  </si>
  <si>
    <t>(印)</t>
    <rPh sb="1" eb="2">
      <t>イン</t>
    </rPh>
    <phoneticPr fontId="2"/>
  </si>
  <si>
    <t>1会計年度毎に履行月数に基づき請求する。中止等により契約期間満了前に終了する場合は治験審査委員会へ中止報告した月までの実績をもって請求する。</t>
    <phoneticPr fontId="2"/>
  </si>
  <si>
    <t>検体測定経費のポイント数×1,000円×症例予定数</t>
    <rPh sb="0" eb="2">
      <t>ケンタイ</t>
    </rPh>
    <rPh sb="2" eb="4">
      <t>ソクテイ</t>
    </rPh>
    <rPh sb="4" eb="6">
      <t>ケイヒ</t>
    </rPh>
    <phoneticPr fontId="2"/>
  </si>
  <si>
    <t>＊5</t>
    <phoneticPr fontId="2"/>
  </si>
  <si>
    <t>＊6</t>
    <phoneticPr fontId="2"/>
  </si>
  <si>
    <r>
      <t>経費算定表</t>
    </r>
    <r>
      <rPr>
        <b/>
        <sz val="11"/>
        <rFont val="ＭＳ 明朝"/>
        <family val="1"/>
        <charset val="128"/>
      </rPr>
      <t>（治験・製造販売後臨床試験：館内用）</t>
    </r>
    <rPh sb="0" eb="2">
      <t>ケイヒ</t>
    </rPh>
    <rPh sb="2" eb="4">
      <t>サンテイ</t>
    </rPh>
    <rPh sb="4" eb="5">
      <t>ヒョウ</t>
    </rPh>
    <rPh sb="6" eb="8">
      <t>チケン</t>
    </rPh>
    <rPh sb="9" eb="11">
      <t>セイゾウ</t>
    </rPh>
    <rPh sb="11" eb="13">
      <t>ハンバイ</t>
    </rPh>
    <rPh sb="13" eb="14">
      <t>ゴ</t>
    </rPh>
    <rPh sb="14" eb="16">
      <t>リンショウ</t>
    </rPh>
    <rPh sb="16" eb="18">
      <t>シケン</t>
    </rPh>
    <rPh sb="19" eb="21">
      <t>カンナイ</t>
    </rPh>
    <rPh sb="21" eb="22">
      <t>ヨウ</t>
    </rPh>
    <phoneticPr fontId="2"/>
  </si>
  <si>
    <r>
      <t>放射線管理経費</t>
    </r>
    <r>
      <rPr>
        <vertAlign val="superscript"/>
        <sz val="9"/>
        <rFont val="ＭＳ 明朝"/>
        <family val="1"/>
        <charset val="128"/>
      </rPr>
      <t>*2</t>
    </r>
    <rPh sb="0" eb="3">
      <t>ホウシャセン</t>
    </rPh>
    <rPh sb="3" eb="5">
      <t>カンリ</t>
    </rPh>
    <rPh sb="5" eb="7">
      <t>ケイヒ</t>
    </rPh>
    <phoneticPr fontId="2"/>
  </si>
  <si>
    <r>
      <t>消耗品費・備品費</t>
    </r>
    <r>
      <rPr>
        <vertAlign val="superscript"/>
        <sz val="9"/>
        <rFont val="ＭＳ 明朝"/>
        <family val="1"/>
        <charset val="128"/>
      </rPr>
      <t>*5</t>
    </r>
    <rPh sb="0" eb="2">
      <t>ショウモウ</t>
    </rPh>
    <rPh sb="2" eb="3">
      <t>ヒン</t>
    </rPh>
    <rPh sb="3" eb="4">
      <t>ヒ</t>
    </rPh>
    <rPh sb="5" eb="7">
      <t>ビヒン</t>
    </rPh>
    <rPh sb="7" eb="8">
      <t>ヒ</t>
    </rPh>
    <phoneticPr fontId="2"/>
  </si>
  <si>
    <r>
      <t>管理費</t>
    </r>
    <r>
      <rPr>
        <vertAlign val="superscript"/>
        <sz val="9"/>
        <rFont val="ＭＳ 明朝"/>
        <family val="1"/>
        <charset val="128"/>
      </rPr>
      <t>*5</t>
    </r>
    <rPh sb="0" eb="3">
      <t>カンリヒ</t>
    </rPh>
    <phoneticPr fontId="2"/>
  </si>
  <si>
    <t>(A+B+C+D+E+F+G+H+I)×10％</t>
    <phoneticPr fontId="2"/>
  </si>
  <si>
    <t>A+B+C+D+E+F+G+H+I+J</t>
    <phoneticPr fontId="2"/>
  </si>
  <si>
    <r>
      <t>間接経費</t>
    </r>
    <r>
      <rPr>
        <vertAlign val="superscript"/>
        <sz val="9"/>
        <rFont val="ＭＳ 明朝"/>
        <family val="1"/>
        <charset val="128"/>
      </rPr>
      <t>*5</t>
    </r>
    <rPh sb="0" eb="2">
      <t>カンセツ</t>
    </rPh>
    <rPh sb="2" eb="4">
      <t>ケイヒ</t>
    </rPh>
    <phoneticPr fontId="2"/>
  </si>
  <si>
    <t>(A+B+C+D+E+F+G+H+I+J)×30％</t>
    <phoneticPr fontId="2"/>
  </si>
  <si>
    <r>
      <t>治験審査委員会開催費</t>
    </r>
    <r>
      <rPr>
        <vertAlign val="superscript"/>
        <sz val="9"/>
        <rFont val="ＭＳ 明朝"/>
        <family val="1"/>
        <charset val="128"/>
      </rPr>
      <t>*6</t>
    </r>
    <rPh sb="0" eb="2">
      <t>チケン</t>
    </rPh>
    <rPh sb="2" eb="4">
      <t>シンサ</t>
    </rPh>
    <rPh sb="4" eb="7">
      <t>イインカイ</t>
    </rPh>
    <rPh sb="7" eb="9">
      <t>カイサイ</t>
    </rPh>
    <rPh sb="9" eb="10">
      <t>ヒ</t>
    </rPh>
    <phoneticPr fontId="2"/>
  </si>
  <si>
    <t>＊7</t>
    <phoneticPr fontId="2"/>
  </si>
  <si>
    <r>
      <t>総　　計</t>
    </r>
    <r>
      <rPr>
        <vertAlign val="superscript"/>
        <sz val="9"/>
        <rFont val="ＭＳ 明朝"/>
        <family val="1"/>
        <charset val="128"/>
      </rPr>
      <t>*8</t>
    </r>
    <rPh sb="0" eb="1">
      <t>フサ</t>
    </rPh>
    <rPh sb="3" eb="4">
      <t>ケイ</t>
    </rPh>
    <phoneticPr fontId="2"/>
  </si>
  <si>
    <r>
      <t>文書管理システム使用料</t>
    </r>
    <r>
      <rPr>
        <vertAlign val="superscript"/>
        <sz val="9"/>
        <rFont val="ＭＳ 明朝"/>
        <family val="1"/>
        <charset val="128"/>
      </rPr>
      <t>*7</t>
    </r>
    <rPh sb="0" eb="2">
      <t>ブンショ</t>
    </rPh>
    <rPh sb="2" eb="4">
      <t>カンリ</t>
    </rPh>
    <rPh sb="8" eb="11">
      <t>シヨウリョウ</t>
    </rPh>
    <phoneticPr fontId="2"/>
  </si>
  <si>
    <t>文書管理システム(Agatha)の使用に要する経費</t>
    <rPh sb="0" eb="4">
      <t>ブンショカンリ</t>
    </rPh>
    <rPh sb="17" eb="19">
      <t>シヨウ</t>
    </rPh>
    <rPh sb="20" eb="21">
      <t>ヨウ</t>
    </rPh>
    <rPh sb="23" eb="25">
      <t>ケイヒ</t>
    </rPh>
    <phoneticPr fontId="2"/>
  </si>
  <si>
    <t>×使用月数</t>
    <rPh sb="1" eb="5">
      <t>シヨウツキスウ</t>
    </rPh>
    <phoneticPr fontId="2"/>
  </si>
  <si>
    <t>＊8</t>
    <phoneticPr fontId="2"/>
  </si>
  <si>
    <t>1会計年度毎にシステム使用開始月から終了又は中止報告月までの実績をもって請求する。</t>
    <rPh sb="1" eb="5">
      <t>カイケイネンド</t>
    </rPh>
    <rPh sb="5" eb="6">
      <t>ゴト</t>
    </rPh>
    <rPh sb="11" eb="13">
      <t>シヨウ</t>
    </rPh>
    <rPh sb="13" eb="15">
      <t>カイシ</t>
    </rPh>
    <rPh sb="15" eb="16">
      <t>ツキ</t>
    </rPh>
    <rPh sb="18" eb="20">
      <t>シュウリョウ</t>
    </rPh>
    <rPh sb="20" eb="21">
      <t>マタ</t>
    </rPh>
    <rPh sb="22" eb="24">
      <t>チュウシ</t>
    </rPh>
    <rPh sb="24" eb="26">
      <t>ホウコク</t>
    </rPh>
    <rPh sb="26" eb="27">
      <t>ツキ</t>
    </rPh>
    <rPh sb="30" eb="32">
      <t>ジッセキ</t>
    </rPh>
    <rPh sb="36" eb="38">
      <t>セイキュウ</t>
    </rPh>
    <phoneticPr fontId="2"/>
  </si>
  <si>
    <t>受託研究経費計 ＋ 治験審査委員会開催費 ＋ 文書管理システム使用料</t>
    <rPh sb="0" eb="2">
      <t>ジュタク</t>
    </rPh>
    <rPh sb="2" eb="4">
      <t>ケンキュウ</t>
    </rPh>
    <rPh sb="4" eb="6">
      <t>ケイヒ</t>
    </rPh>
    <rPh sb="6" eb="7">
      <t>ケイ</t>
    </rPh>
    <rPh sb="10" eb="12">
      <t>チケン</t>
    </rPh>
    <rPh sb="12" eb="14">
      <t>シンサ</t>
    </rPh>
    <rPh sb="14" eb="17">
      <t>イインカイ</t>
    </rPh>
    <rPh sb="17" eb="19">
      <t>カイサイ</t>
    </rPh>
    <rPh sb="19" eb="20">
      <t>ヒ</t>
    </rPh>
    <rPh sb="23" eb="27">
      <t>ブンショカンリ</t>
    </rPh>
    <rPh sb="31" eb="34">
      <t>シヨウリョウ</t>
    </rPh>
    <phoneticPr fontId="2"/>
  </si>
  <si>
    <t>1会計年度毎に実績に基づき請求する。治験終了時には、予定症例数の達成の有無にかかわらず、残りの治験薬管理費を請求する。また、医療機器の治験においては、治験薬を治験機器へ読み替える。</t>
    <phoneticPr fontId="2"/>
  </si>
  <si>
    <r>
      <t>治験薬管理経費</t>
    </r>
    <r>
      <rPr>
        <vertAlign val="superscript"/>
        <sz val="9"/>
        <rFont val="ＭＳ 明朝"/>
        <family val="1"/>
        <charset val="128"/>
      </rPr>
      <t>*3</t>
    </r>
    <rPh sb="0" eb="3">
      <t>チケンヤク</t>
    </rPh>
    <rPh sb="3" eb="5">
      <t>カンリ</t>
    </rPh>
    <rPh sb="5" eb="7">
      <t>ケイヒ</t>
    </rPh>
    <phoneticPr fontId="2"/>
  </si>
  <si>
    <t>1会計年度毎に実績に基づき請求する。ただし、同意取得後の治験薬投与（治験機器使用）前脱落症例については、臨床試験研究経費として、1例につき　　　　円を請求する。</t>
    <rPh sb="73" eb="74">
      <t>エン</t>
    </rPh>
    <rPh sb="75" eb="77">
      <t>セイキュウ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</si>
</sst>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quot;¥&quot;#,##0_);[Red]\(&quot;¥&quot;#,##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8"/>
      <name val="ＭＳ 明朝"/>
      <family val="1"/>
      <charset val="128"/>
    </font>
    <font>
      <b/>
      <sz val="11"/>
      <name val="ＭＳ 明朝"/>
      <family val="1"/>
      <charset val="128"/>
    </font>
    <font>
      <b/>
      <sz val="18"/>
      <name val="ＭＳ 明朝"/>
      <family val="1"/>
      <charset val="128"/>
    </font>
    <font>
      <sz val="9"/>
      <name val="ＭＳ 明朝"/>
      <family val="1"/>
      <charset val="128"/>
    </font>
    <font>
      <vertAlign val="superscript"/>
      <sz val="9"/>
      <name val="ＭＳ 明朝"/>
      <family val="1"/>
      <charset val="128"/>
    </font>
    <font>
      <sz val="9"/>
      <name val="ＭＳ Ｐゴシック"/>
      <family val="3"/>
      <charset val="128"/>
    </font>
    <font>
      <b/>
      <sz val="9"/>
      <name val="ＭＳ 明朝"/>
      <family val="1"/>
      <charset val="128"/>
    </font>
  </fonts>
  <fills count="5">
    <fill>
      <patternFill patternType="none"/>
    </fill>
    <fill>
      <patternFill patternType="gray125"/>
    </fill>
    <fill>
      <patternFill patternType="gray125">
        <fgColor indexed="22"/>
        <bgColor indexed="9"/>
      </patternFill>
    </fill>
    <fill>
      <patternFill patternType="solid">
        <fgColor indexed="9"/>
      </patternFill>
    </fill>
    <fill>
      <patternFill patternType="gray125">
        <fgColor theme="0" tint="-0.24994659260841701"/>
        <bgColor indexed="65"/>
      </patternFill>
    </fill>
  </fills>
  <borders count="27">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7" fillId="0" borderId="0" xfId="0" applyFont="1">
      <alignment vertical="center"/>
    </xf>
    <xf numFmtId="176" fontId="7" fillId="0" borderId="0" xfId="0" applyNumberFormat="1" applyFont="1" applyAlignment="1">
      <alignment horizontal="center" vertical="center"/>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6" fontId="7" fillId="0" borderId="0" xfId="2" applyFont="1" applyBorder="1" applyAlignment="1">
      <alignment horizontal="center" vertical="center"/>
    </xf>
    <xf numFmtId="6" fontId="7" fillId="0" borderId="1" xfId="2" applyFont="1" applyBorder="1" applyAlignment="1">
      <alignment horizontal="center" vertical="center"/>
    </xf>
    <xf numFmtId="3" fontId="7" fillId="0" borderId="11" xfId="0" applyNumberFormat="1" applyFont="1" applyBorder="1" applyAlignment="1">
      <alignment horizontal="center" vertical="center"/>
    </xf>
    <xf numFmtId="0" fontId="7" fillId="0" borderId="12" xfId="0" applyFont="1" applyBorder="1" applyAlignment="1">
      <alignment horizontal="center" vertical="center"/>
    </xf>
    <xf numFmtId="3" fontId="7" fillId="0" borderId="13" xfId="0" applyNumberFormat="1" applyFont="1" applyBorder="1" applyAlignment="1">
      <alignment horizontal="center" vertical="center"/>
    </xf>
    <xf numFmtId="38" fontId="7" fillId="0" borderId="5" xfId="1" applyFont="1" applyBorder="1" applyAlignment="1">
      <alignment horizontal="center" vertical="center"/>
    </xf>
    <xf numFmtId="176" fontId="7" fillId="0" borderId="9" xfId="0" applyNumberFormat="1" applyFont="1" applyBorder="1" applyAlignment="1">
      <alignment horizontal="center" vertical="center"/>
    </xf>
    <xf numFmtId="3" fontId="7" fillId="0" borderId="9" xfId="0" applyNumberFormat="1" applyFont="1" applyBorder="1" applyAlignment="1">
      <alignment horizontal="center" vertical="center"/>
    </xf>
    <xf numFmtId="3" fontId="7" fillId="0" borderId="0" xfId="0" applyNumberFormat="1" applyFont="1" applyAlignment="1">
      <alignment horizontal="center" vertical="center"/>
    </xf>
    <xf numFmtId="0" fontId="8" fillId="0" borderId="0" xfId="0" applyFont="1" applyAlignment="1">
      <alignment horizontal="right" vertical="center"/>
    </xf>
    <xf numFmtId="0" fontId="7" fillId="0" borderId="6" xfId="0" applyFont="1" applyBorder="1" applyAlignment="1">
      <alignment vertical="center" shrinkToFit="1"/>
    </xf>
    <xf numFmtId="0" fontId="7" fillId="0" borderId="7" xfId="0" applyFont="1" applyBorder="1" applyAlignment="1">
      <alignment vertical="center" shrinkToFit="1"/>
    </xf>
    <xf numFmtId="0" fontId="7" fillId="0" borderId="0" xfId="0" applyFont="1" applyAlignment="1">
      <alignment horizontal="center" vertical="center" shrinkToFit="1"/>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8" xfId="0" applyFont="1" applyBorder="1" applyAlignment="1">
      <alignment horizontal="left" vertical="center"/>
    </xf>
    <xf numFmtId="0" fontId="7" fillId="0" borderId="10" xfId="0" applyFont="1" applyBorder="1" applyAlignment="1">
      <alignment horizontal="left" vertical="center"/>
    </xf>
    <xf numFmtId="3" fontId="7" fillId="2" borderId="6" xfId="0" applyNumberFormat="1" applyFont="1" applyFill="1" applyBorder="1" applyAlignment="1">
      <alignment horizontal="center" vertical="center"/>
    </xf>
    <xf numFmtId="176" fontId="3" fillId="0" borderId="0" xfId="0" applyNumberFormat="1" applyFont="1" applyAlignment="1">
      <alignment horizontal="center" vertical="center"/>
    </xf>
    <xf numFmtId="0" fontId="4" fillId="0" borderId="0" xfId="0" applyFont="1" applyAlignment="1">
      <alignment horizontal="center" vertical="center"/>
    </xf>
    <xf numFmtId="0" fontId="7" fillId="0" borderId="4" xfId="0" applyFont="1" applyBorder="1" applyAlignment="1">
      <alignment horizontal="left" vertical="center"/>
    </xf>
    <xf numFmtId="6" fontId="7" fillId="0" borderId="5" xfId="2" applyFont="1" applyBorder="1" applyAlignment="1">
      <alignment horizontal="center" vertical="center"/>
    </xf>
    <xf numFmtId="0" fontId="7" fillId="4" borderId="3" xfId="0" applyFont="1" applyFill="1" applyBorder="1" applyAlignment="1">
      <alignment horizontal="center" vertical="center"/>
    </xf>
    <xf numFmtId="0" fontId="7" fillId="0" borderId="14" xfId="0" applyFont="1" applyBorder="1" applyAlignment="1">
      <alignment horizontal="left" vertical="center"/>
    </xf>
    <xf numFmtId="0" fontId="7" fillId="0" borderId="10" xfId="0" applyFont="1" applyBorder="1" applyAlignment="1">
      <alignment horizontal="left" vertical="center"/>
    </xf>
    <xf numFmtId="0" fontId="7" fillId="0" borderId="16" xfId="0" applyFont="1" applyBorder="1" applyAlignment="1">
      <alignment horizontal="center" vertical="center"/>
    </xf>
    <xf numFmtId="0" fontId="7" fillId="0" borderId="7" xfId="0" applyFont="1" applyBorder="1" applyAlignment="1">
      <alignment horizontal="center" vertical="center"/>
    </xf>
    <xf numFmtId="0" fontId="7" fillId="0" borderId="19" xfId="0" applyFont="1" applyBorder="1" applyAlignment="1">
      <alignment horizontal="center" vertical="center"/>
    </xf>
    <xf numFmtId="0" fontId="7" fillId="0" borderId="2" xfId="0" applyFont="1" applyBorder="1" applyAlignment="1">
      <alignment horizontal="center" vertical="center"/>
    </xf>
    <xf numFmtId="176" fontId="3" fillId="0" borderId="0" xfId="0" applyNumberFormat="1"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15"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6" xfId="0" applyFont="1" applyBorder="1" applyAlignment="1">
      <alignment horizontal="center" vertical="center" shrinkToFit="1"/>
    </xf>
    <xf numFmtId="3" fontId="7" fillId="2" borderId="15" xfId="0" applyNumberFormat="1" applyFont="1" applyFill="1" applyBorder="1" applyAlignment="1">
      <alignment horizontal="center" vertical="center"/>
    </xf>
    <xf numFmtId="3" fontId="7" fillId="2" borderId="6" xfId="0" applyNumberFormat="1" applyFont="1" applyFill="1" applyBorder="1" applyAlignment="1">
      <alignment horizontal="center" vertical="center"/>
    </xf>
    <xf numFmtId="0" fontId="7" fillId="0" borderId="9" xfId="0" applyFont="1" applyBorder="1" applyAlignment="1">
      <alignment horizontal="center" vertical="center"/>
    </xf>
    <xf numFmtId="0" fontId="7" fillId="0" borderId="15" xfId="0" applyFont="1" applyBorder="1" applyAlignment="1">
      <alignment horizontal="center" vertical="center"/>
    </xf>
    <xf numFmtId="0" fontId="7" fillId="0" borderId="6" xfId="0" applyFont="1" applyBorder="1" applyAlignment="1">
      <alignment horizontal="center" vertical="center"/>
    </xf>
    <xf numFmtId="0" fontId="7" fillId="0" borderId="14"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18" xfId="0" applyFont="1" applyBorder="1" applyAlignment="1">
      <alignment horizontal="center" vertical="center" textRotation="255"/>
    </xf>
    <xf numFmtId="0" fontId="7" fillId="0" borderId="3" xfId="0" applyFont="1" applyBorder="1" applyAlignment="1">
      <alignment horizontal="center" vertical="center"/>
    </xf>
    <xf numFmtId="0" fontId="7" fillId="0" borderId="17" xfId="0" applyFont="1" applyBorder="1" applyAlignment="1">
      <alignment horizontal="center" vertical="center"/>
    </xf>
    <xf numFmtId="3" fontId="7" fillId="0" borderId="15" xfId="0" applyNumberFormat="1" applyFont="1" applyBorder="1" applyAlignment="1">
      <alignment horizontal="center" vertical="center"/>
    </xf>
    <xf numFmtId="3" fontId="7" fillId="0" borderId="6" xfId="0" applyNumberFormat="1" applyFont="1" applyBorder="1" applyAlignment="1">
      <alignment horizontal="center" vertical="center"/>
    </xf>
    <xf numFmtId="0" fontId="7" fillId="0" borderId="14" xfId="0" applyFont="1" applyBorder="1" applyAlignment="1">
      <alignment horizontal="center" vertical="center"/>
    </xf>
    <xf numFmtId="0" fontId="7" fillId="0" borderId="4" xfId="0" applyFont="1" applyBorder="1" applyAlignment="1">
      <alignment horizontal="center" vertical="center"/>
    </xf>
    <xf numFmtId="3" fontId="7" fillId="3" borderId="15" xfId="0" applyNumberFormat="1" applyFont="1" applyFill="1" applyBorder="1" applyAlignment="1">
      <alignment horizontal="center" vertical="center"/>
    </xf>
    <xf numFmtId="3" fontId="7" fillId="3" borderId="5" xfId="0" applyNumberFormat="1" applyFont="1" applyFill="1" applyBorder="1" applyAlignment="1">
      <alignment horizontal="center" vertical="center"/>
    </xf>
    <xf numFmtId="0" fontId="7" fillId="0" borderId="10" xfId="0" applyFont="1" applyBorder="1" applyAlignment="1">
      <alignment horizontal="center" vertical="center"/>
    </xf>
    <xf numFmtId="3" fontId="7" fillId="2" borderId="5" xfId="0" applyNumberFormat="1" applyFont="1" applyFill="1" applyBorder="1" applyAlignment="1">
      <alignment horizontal="center" vertical="center"/>
    </xf>
    <xf numFmtId="0" fontId="7" fillId="0" borderId="18" xfId="0" applyFont="1" applyBorder="1" applyAlignment="1">
      <alignment horizontal="center" vertical="center"/>
    </xf>
    <xf numFmtId="0" fontId="7" fillId="0" borderId="18" xfId="0" applyFont="1" applyBorder="1" applyAlignment="1">
      <alignment horizontal="left" vertical="center"/>
    </xf>
    <xf numFmtId="3" fontId="7" fillId="0" borderId="24" xfId="0" applyNumberFormat="1" applyFont="1" applyBorder="1" applyAlignment="1">
      <alignment horizontal="center" vertical="center"/>
    </xf>
    <xf numFmtId="0" fontId="7" fillId="0" borderId="25" xfId="0" applyFont="1" applyBorder="1" applyAlignment="1">
      <alignment horizontal="center" vertical="center"/>
    </xf>
    <xf numFmtId="0" fontId="7" fillId="0" borderId="24" xfId="0" applyFont="1" applyBorder="1" applyAlignment="1">
      <alignment horizontal="center" vertical="center"/>
    </xf>
    <xf numFmtId="0" fontId="7" fillId="0" borderId="26" xfId="0" applyFont="1" applyBorder="1" applyAlignment="1">
      <alignment horizontal="center" vertical="center"/>
    </xf>
    <xf numFmtId="0" fontId="7" fillId="0" borderId="21" xfId="0" applyFont="1" applyBorder="1" applyAlignment="1">
      <alignment horizontal="center" vertical="center"/>
    </xf>
    <xf numFmtId="0" fontId="7" fillId="0" borderId="20" xfId="0" applyFont="1" applyBorder="1" applyAlignment="1">
      <alignment horizontal="center" vertical="center"/>
    </xf>
    <xf numFmtId="0" fontId="7" fillId="0" borderId="8" xfId="0" applyFont="1" applyBorder="1" applyAlignment="1">
      <alignment horizontal="center" vertical="center" textRotation="255" wrapText="1"/>
    </xf>
    <xf numFmtId="0" fontId="7" fillId="0" borderId="8" xfId="0" applyFont="1" applyBorder="1" applyAlignment="1">
      <alignment horizontal="center" vertical="center"/>
    </xf>
    <xf numFmtId="0" fontId="7" fillId="0" borderId="8" xfId="0" applyFont="1" applyBorder="1" applyAlignment="1">
      <alignment horizontal="left" vertical="center"/>
    </xf>
    <xf numFmtId="3" fontId="7" fillId="0" borderId="19" xfId="0" applyNumberFormat="1" applyFont="1" applyBorder="1" applyAlignment="1">
      <alignment horizontal="center" vertical="center"/>
    </xf>
    <xf numFmtId="0" fontId="7" fillId="0" borderId="5" xfId="0" applyFont="1" applyBorder="1" applyAlignment="1">
      <alignment horizontal="center" vertical="center"/>
    </xf>
    <xf numFmtId="0" fontId="7" fillId="0" borderId="23" xfId="0" applyFont="1" applyBorder="1" applyAlignment="1">
      <alignment horizontal="center" vertical="center"/>
    </xf>
    <xf numFmtId="3" fontId="7" fillId="0" borderId="6" xfId="2" applyNumberFormat="1" applyFont="1" applyBorder="1" applyAlignment="1">
      <alignment horizontal="center" vertical="center"/>
    </xf>
    <xf numFmtId="3" fontId="7" fillId="0" borderId="19" xfId="2" applyNumberFormat="1" applyFont="1" applyBorder="1" applyAlignment="1">
      <alignment horizontal="center" vertical="center"/>
    </xf>
    <xf numFmtId="0" fontId="7" fillId="0" borderId="22" xfId="0" applyFont="1" applyBorder="1">
      <alignment vertical="center"/>
    </xf>
    <xf numFmtId="0" fontId="7" fillId="0" borderId="23" xfId="0" applyFont="1" applyBorder="1">
      <alignment vertical="center"/>
    </xf>
    <xf numFmtId="0" fontId="7" fillId="0" borderId="1" xfId="0" applyFont="1" applyBorder="1" applyAlignment="1">
      <alignment horizontal="center" vertical="center"/>
    </xf>
    <xf numFmtId="0" fontId="9" fillId="0" borderId="0" xfId="0" applyFont="1" applyAlignment="1">
      <alignment vertical="center" wrapText="1"/>
    </xf>
    <xf numFmtId="0" fontId="7" fillId="0" borderId="19"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2" xfId="0" applyFont="1" applyBorder="1" applyAlignment="1">
      <alignment horizontal="center" vertical="center" shrinkToFit="1"/>
    </xf>
    <xf numFmtId="177" fontId="10" fillId="0" borderId="6" xfId="0" applyNumberFormat="1" applyFont="1" applyBorder="1" applyAlignment="1">
      <alignment horizontal="center" vertical="center"/>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5"/>
  <sheetViews>
    <sheetView tabSelected="1" showWhiteSpace="0" topLeftCell="A35" zoomScale="120" zoomScaleNormal="120" workbookViewId="0">
      <selection activeCell="E44" sqref="E44"/>
    </sheetView>
  </sheetViews>
  <sheetFormatPr defaultColWidth="9" defaultRowHeight="13" x14ac:dyDescent="0.2"/>
  <cols>
    <col min="1" max="2" width="4.36328125" style="1" customWidth="1"/>
    <col min="3" max="3" width="4.36328125" style="2" customWidth="1"/>
    <col min="4" max="4" width="19.6328125" style="3" customWidth="1"/>
    <col min="5" max="7" width="15.08984375" style="2" customWidth="1"/>
    <col min="8" max="8" width="16.08984375" style="34" customWidth="1"/>
    <col min="9" max="9" width="3.7265625" style="2" customWidth="1"/>
    <col min="10" max="16384" width="9" style="1"/>
  </cols>
  <sheetData>
    <row r="1" spans="1:9" x14ac:dyDescent="0.2">
      <c r="H1" s="45" t="s">
        <v>50</v>
      </c>
      <c r="I1" s="45"/>
    </row>
    <row r="2" spans="1:9" ht="7.5" customHeight="1" x14ac:dyDescent="0.2"/>
    <row r="3" spans="1:9" ht="24.75" customHeight="1" x14ac:dyDescent="0.2">
      <c r="A3" s="46" t="s">
        <v>71</v>
      </c>
      <c r="B3" s="47"/>
      <c r="C3" s="47"/>
      <c r="D3" s="47"/>
      <c r="E3" s="47"/>
      <c r="F3" s="47"/>
      <c r="G3" s="47"/>
      <c r="H3" s="47"/>
      <c r="I3" s="47"/>
    </row>
    <row r="4" spans="1:9" ht="7.5" customHeight="1" x14ac:dyDescent="0.2">
      <c r="D4" s="35"/>
      <c r="E4" s="35"/>
      <c r="F4" s="35"/>
    </row>
    <row r="5" spans="1:9" s="4" customFormat="1" ht="16.5" customHeight="1" x14ac:dyDescent="0.2">
      <c r="C5" s="25"/>
      <c r="D5" s="24"/>
      <c r="E5" s="25"/>
      <c r="F5" s="23" t="s">
        <v>64</v>
      </c>
      <c r="G5" s="25"/>
      <c r="H5" s="5"/>
      <c r="I5" s="25"/>
    </row>
    <row r="6" spans="1:9" s="4" customFormat="1" ht="16.5" customHeight="1" x14ac:dyDescent="0.2">
      <c r="C6" s="25"/>
      <c r="D6" s="24"/>
      <c r="E6" s="25"/>
      <c r="F6" s="24" t="s">
        <v>33</v>
      </c>
      <c r="G6" s="25"/>
      <c r="H6" s="5"/>
      <c r="I6" s="25" t="s">
        <v>66</v>
      </c>
    </row>
    <row r="7" spans="1:9" s="4" customFormat="1" ht="16.5" customHeight="1" x14ac:dyDescent="0.2">
      <c r="C7" s="25"/>
      <c r="D7" s="24"/>
      <c r="E7" s="25"/>
      <c r="F7" s="23" t="s">
        <v>63</v>
      </c>
      <c r="G7" s="24"/>
      <c r="H7" s="5"/>
      <c r="I7" s="25"/>
    </row>
    <row r="8" spans="1:9" s="4" customFormat="1" ht="16.5" customHeight="1" x14ac:dyDescent="0.2">
      <c r="C8" s="25"/>
      <c r="D8" s="24"/>
      <c r="E8" s="25"/>
      <c r="F8" s="23" t="s">
        <v>62</v>
      </c>
      <c r="G8" s="24"/>
      <c r="H8" s="5"/>
      <c r="I8" s="25" t="s">
        <v>66</v>
      </c>
    </row>
    <row r="9" spans="1:9" s="4" customFormat="1" ht="48" customHeight="1" x14ac:dyDescent="0.2">
      <c r="B9" s="48" t="s">
        <v>5</v>
      </c>
      <c r="C9" s="48"/>
      <c r="D9" s="49"/>
      <c r="E9" s="50"/>
      <c r="F9" s="50"/>
      <c r="G9" s="25"/>
      <c r="H9" s="5"/>
      <c r="I9" s="25"/>
    </row>
    <row r="10" spans="1:9" s="4" customFormat="1" ht="9.75" customHeight="1" x14ac:dyDescent="0.2">
      <c r="B10" s="27"/>
      <c r="C10" s="27"/>
      <c r="D10" s="24"/>
      <c r="E10" s="25"/>
      <c r="F10" s="25"/>
      <c r="G10" s="25"/>
      <c r="H10" s="5"/>
      <c r="I10" s="25"/>
    </row>
    <row r="11" spans="1:9" s="4" customFormat="1" ht="17.149999999999999" customHeight="1" x14ac:dyDescent="0.2">
      <c r="A11" s="59" t="s">
        <v>6</v>
      </c>
      <c r="B11" s="43" t="s">
        <v>7</v>
      </c>
      <c r="C11" s="56"/>
      <c r="D11" s="44"/>
      <c r="E11" s="43" t="s">
        <v>8</v>
      </c>
      <c r="F11" s="56"/>
      <c r="G11" s="44"/>
      <c r="H11" s="43" t="s">
        <v>9</v>
      </c>
      <c r="I11" s="44"/>
    </row>
    <row r="12" spans="1:9" s="4" customFormat="1" ht="17.149999999999999" customHeight="1" x14ac:dyDescent="0.2">
      <c r="A12" s="60"/>
      <c r="B12" s="57" t="s">
        <v>19</v>
      </c>
      <c r="C12" s="41"/>
      <c r="D12" s="39" t="s">
        <v>56</v>
      </c>
      <c r="E12" s="51" t="s">
        <v>45</v>
      </c>
      <c r="F12" s="52"/>
      <c r="G12" s="53"/>
      <c r="H12" s="54">
        <v>400000</v>
      </c>
      <c r="I12" s="41" t="s">
        <v>2</v>
      </c>
    </row>
    <row r="13" spans="1:9" s="4" customFormat="1" ht="17.149999999999999" customHeight="1" x14ac:dyDescent="0.2">
      <c r="A13" s="60"/>
      <c r="B13" s="58"/>
      <c r="C13" s="42"/>
      <c r="D13" s="40"/>
      <c r="E13" s="20"/>
      <c r="F13" s="11">
        <v>400000</v>
      </c>
      <c r="G13" s="21"/>
      <c r="H13" s="55"/>
      <c r="I13" s="42"/>
    </row>
    <row r="14" spans="1:9" s="4" customFormat="1" ht="17.149999999999999" customHeight="1" x14ac:dyDescent="0.2">
      <c r="A14" s="60"/>
      <c r="B14" s="57" t="s">
        <v>34</v>
      </c>
      <c r="C14" s="41"/>
      <c r="D14" s="39" t="s">
        <v>55</v>
      </c>
      <c r="E14" s="57" t="s">
        <v>36</v>
      </c>
      <c r="F14" s="63"/>
      <c r="G14" s="41"/>
      <c r="H14" s="64">
        <f>(E15*6000*G15)</f>
        <v>0</v>
      </c>
      <c r="I14" s="41" t="s">
        <v>2</v>
      </c>
    </row>
    <row r="15" spans="1:9" s="4" customFormat="1" ht="17.149999999999999" customHeight="1" x14ac:dyDescent="0.2">
      <c r="A15" s="60"/>
      <c r="B15" s="58"/>
      <c r="C15" s="42"/>
      <c r="D15" s="40"/>
      <c r="E15" s="6"/>
      <c r="F15" s="25" t="s">
        <v>20</v>
      </c>
      <c r="G15" s="7"/>
      <c r="H15" s="65"/>
      <c r="I15" s="42"/>
    </row>
    <row r="16" spans="1:9" s="4" customFormat="1" ht="17.149999999999999" customHeight="1" x14ac:dyDescent="0.2">
      <c r="A16" s="60"/>
      <c r="B16" s="57" t="s">
        <v>37</v>
      </c>
      <c r="C16" s="41"/>
      <c r="D16" s="39" t="s">
        <v>89</v>
      </c>
      <c r="E16" s="57" t="s">
        <v>32</v>
      </c>
      <c r="F16" s="63"/>
      <c r="G16" s="41"/>
      <c r="H16" s="64">
        <f>E17*1000*G17</f>
        <v>0</v>
      </c>
      <c r="I16" s="41" t="s">
        <v>2</v>
      </c>
    </row>
    <row r="17" spans="1:9" s="4" customFormat="1" ht="17.149999999999999" customHeight="1" x14ac:dyDescent="0.2">
      <c r="A17" s="60"/>
      <c r="B17" s="58"/>
      <c r="C17" s="42"/>
      <c r="D17" s="40"/>
      <c r="E17" s="8"/>
      <c r="F17" s="27" t="s">
        <v>21</v>
      </c>
      <c r="G17" s="9"/>
      <c r="H17" s="65"/>
      <c r="I17" s="42"/>
    </row>
    <row r="18" spans="1:9" s="4" customFormat="1" ht="17.149999999999999" customHeight="1" x14ac:dyDescent="0.2">
      <c r="A18" s="60"/>
      <c r="B18" s="57" t="s">
        <v>22</v>
      </c>
      <c r="C18" s="41"/>
      <c r="D18" s="39" t="s">
        <v>53</v>
      </c>
      <c r="E18" s="51" t="s">
        <v>68</v>
      </c>
      <c r="F18" s="52"/>
      <c r="G18" s="53"/>
      <c r="H18" s="64">
        <f>E19*1000*G19</f>
        <v>0</v>
      </c>
      <c r="I18" s="41" t="s">
        <v>2</v>
      </c>
    </row>
    <row r="19" spans="1:9" s="4" customFormat="1" ht="17.149999999999999" customHeight="1" x14ac:dyDescent="0.2">
      <c r="A19" s="60"/>
      <c r="B19" s="58"/>
      <c r="C19" s="42"/>
      <c r="D19" s="40"/>
      <c r="E19" s="8"/>
      <c r="F19" s="25" t="s">
        <v>21</v>
      </c>
      <c r="G19" s="26"/>
      <c r="H19" s="65"/>
      <c r="I19" s="42"/>
    </row>
    <row r="20" spans="1:9" s="4" customFormat="1" ht="17.149999999999999" customHeight="1" x14ac:dyDescent="0.2">
      <c r="A20" s="60"/>
      <c r="B20" s="57" t="s">
        <v>23</v>
      </c>
      <c r="C20" s="41"/>
      <c r="D20" s="39" t="s">
        <v>72</v>
      </c>
      <c r="E20" s="57" t="s">
        <v>41</v>
      </c>
      <c r="F20" s="63"/>
      <c r="G20" s="41"/>
      <c r="H20" s="64">
        <f>E21*1000*G21</f>
        <v>0</v>
      </c>
      <c r="I20" s="41" t="s">
        <v>2</v>
      </c>
    </row>
    <row r="21" spans="1:9" s="4" customFormat="1" ht="17.149999999999999" customHeight="1" x14ac:dyDescent="0.2">
      <c r="A21" s="60"/>
      <c r="B21" s="58"/>
      <c r="C21" s="42"/>
      <c r="D21" s="40"/>
      <c r="E21" s="8"/>
      <c r="F21" s="25" t="s">
        <v>21</v>
      </c>
      <c r="G21" s="9"/>
      <c r="H21" s="65"/>
      <c r="I21" s="42"/>
    </row>
    <row r="22" spans="1:9" s="4" customFormat="1" ht="17.149999999999999" customHeight="1" x14ac:dyDescent="0.2">
      <c r="A22" s="60"/>
      <c r="B22" s="57" t="s">
        <v>24</v>
      </c>
      <c r="C22" s="41"/>
      <c r="D22" s="39" t="s">
        <v>54</v>
      </c>
      <c r="E22" s="57" t="s">
        <v>49</v>
      </c>
      <c r="F22" s="63"/>
      <c r="G22" s="41"/>
      <c r="H22" s="64">
        <f>E23*4500*G23</f>
        <v>0</v>
      </c>
      <c r="I22" s="41" t="s">
        <v>2</v>
      </c>
    </row>
    <row r="23" spans="1:9" s="4" customFormat="1" ht="17.149999999999999" customHeight="1" x14ac:dyDescent="0.2">
      <c r="A23" s="60"/>
      <c r="B23" s="58"/>
      <c r="C23" s="42"/>
      <c r="D23" s="40"/>
      <c r="E23" s="6"/>
      <c r="F23" s="25" t="s">
        <v>48</v>
      </c>
      <c r="G23" s="7"/>
      <c r="H23" s="65"/>
      <c r="I23" s="42"/>
    </row>
    <row r="24" spans="1:9" s="4" customFormat="1" ht="17.149999999999999" customHeight="1" x14ac:dyDescent="0.2">
      <c r="A24" s="60"/>
      <c r="B24" s="43" t="s">
        <v>25</v>
      </c>
      <c r="C24" s="44"/>
      <c r="D24" s="31" t="s">
        <v>0</v>
      </c>
      <c r="E24" s="43" t="s">
        <v>3</v>
      </c>
      <c r="F24" s="56"/>
      <c r="G24" s="44"/>
      <c r="H24" s="33"/>
      <c r="I24" s="30" t="s">
        <v>2</v>
      </c>
    </row>
    <row r="25" spans="1:9" s="4" customFormat="1" ht="18.649999999999999" customHeight="1" x14ac:dyDescent="0.2">
      <c r="A25" s="60"/>
      <c r="B25" s="59" t="s">
        <v>42</v>
      </c>
      <c r="C25" s="66" t="s">
        <v>26</v>
      </c>
      <c r="D25" s="39" t="s">
        <v>52</v>
      </c>
      <c r="E25" s="57" t="s">
        <v>57</v>
      </c>
      <c r="F25" s="63"/>
      <c r="G25" s="41"/>
      <c r="H25" s="68">
        <f>E26*G26</f>
        <v>0</v>
      </c>
      <c r="I25" s="41" t="s">
        <v>2</v>
      </c>
    </row>
    <row r="26" spans="1:9" s="4" customFormat="1" ht="18.649999999999999" customHeight="1" x14ac:dyDescent="0.2">
      <c r="A26" s="60"/>
      <c r="B26" s="60"/>
      <c r="C26" s="67"/>
      <c r="D26" s="40"/>
      <c r="E26" s="37">
        <v>8500</v>
      </c>
      <c r="F26" s="10" t="s">
        <v>65</v>
      </c>
      <c r="G26" s="38"/>
      <c r="H26" s="69"/>
      <c r="I26" s="62"/>
    </row>
    <row r="27" spans="1:9" s="4" customFormat="1" ht="17.149999999999999" customHeight="1" x14ac:dyDescent="0.2">
      <c r="A27" s="60"/>
      <c r="B27" s="60"/>
      <c r="C27" s="66" t="s">
        <v>39</v>
      </c>
      <c r="D27" s="36" t="s">
        <v>73</v>
      </c>
      <c r="E27" s="57" t="s">
        <v>11</v>
      </c>
      <c r="F27" s="63"/>
      <c r="G27" s="41"/>
      <c r="H27" s="54"/>
      <c r="I27" s="41" t="s">
        <v>2</v>
      </c>
    </row>
    <row r="28" spans="1:9" s="4" customFormat="1" ht="17.149999999999999" customHeight="1" x14ac:dyDescent="0.2">
      <c r="A28" s="60"/>
      <c r="B28" s="60"/>
      <c r="C28" s="67"/>
      <c r="D28" s="36" t="s">
        <v>59</v>
      </c>
      <c r="E28" s="25" t="s">
        <v>31</v>
      </c>
      <c r="F28" s="10">
        <v>100000</v>
      </c>
      <c r="G28" s="26"/>
      <c r="H28" s="71"/>
      <c r="I28" s="62"/>
    </row>
    <row r="29" spans="1:9" s="4" customFormat="1" ht="17.149999999999999" customHeight="1" x14ac:dyDescent="0.2">
      <c r="A29" s="60"/>
      <c r="B29" s="60"/>
      <c r="C29" s="70"/>
      <c r="D29" s="32" t="s">
        <v>60</v>
      </c>
      <c r="E29" s="27" t="s">
        <v>1</v>
      </c>
      <c r="F29" s="11">
        <v>200000</v>
      </c>
      <c r="G29" s="28"/>
      <c r="H29" s="55"/>
      <c r="I29" s="42"/>
    </row>
    <row r="30" spans="1:9" s="4" customFormat="1" ht="17.149999999999999" customHeight="1" x14ac:dyDescent="0.2">
      <c r="A30" s="60"/>
      <c r="B30" s="60"/>
      <c r="C30" s="66" t="s">
        <v>40</v>
      </c>
      <c r="D30" s="39" t="s">
        <v>74</v>
      </c>
      <c r="E30" s="57" t="s">
        <v>12</v>
      </c>
      <c r="F30" s="63"/>
      <c r="G30" s="41"/>
      <c r="H30" s="64">
        <f>SUM(H12:H29)*0.1</f>
        <v>40000</v>
      </c>
      <c r="I30" s="41" t="s">
        <v>2</v>
      </c>
    </row>
    <row r="31" spans="1:9" s="4" customFormat="1" ht="17.149999999999999" customHeight="1" thickBot="1" x14ac:dyDescent="0.25">
      <c r="A31" s="61"/>
      <c r="B31" s="61"/>
      <c r="C31" s="72"/>
      <c r="D31" s="73"/>
      <c r="E31" s="76" t="s">
        <v>75</v>
      </c>
      <c r="F31" s="77"/>
      <c r="G31" s="75"/>
      <c r="H31" s="74"/>
      <c r="I31" s="75"/>
    </row>
    <row r="32" spans="1:9" s="4" customFormat="1" ht="17.149999999999999" customHeight="1" thickTop="1" x14ac:dyDescent="0.2">
      <c r="A32" s="70" t="s">
        <v>17</v>
      </c>
      <c r="B32" s="79"/>
      <c r="C32" s="79"/>
      <c r="D32" s="79"/>
      <c r="E32" s="79" t="s">
        <v>76</v>
      </c>
      <c r="F32" s="79"/>
      <c r="G32" s="79"/>
      <c r="H32" s="12">
        <f>SUM(H14:H31)</f>
        <v>40000</v>
      </c>
      <c r="I32" s="13" t="s">
        <v>2</v>
      </c>
    </row>
    <row r="33" spans="1:9" s="4" customFormat="1" ht="17.149999999999999" customHeight="1" x14ac:dyDescent="0.2">
      <c r="A33" s="80" t="s">
        <v>46</v>
      </c>
      <c r="B33" s="81" t="s">
        <v>58</v>
      </c>
      <c r="C33" s="81"/>
      <c r="D33" s="82" t="s">
        <v>77</v>
      </c>
      <c r="E33" s="63" t="s">
        <v>14</v>
      </c>
      <c r="F33" s="63"/>
      <c r="G33" s="63"/>
      <c r="H33" s="83">
        <f>SUM(H12:H31)*0.3</f>
        <v>132000</v>
      </c>
      <c r="I33" s="41" t="s">
        <v>2</v>
      </c>
    </row>
    <row r="34" spans="1:9" s="4" customFormat="1" ht="17.149999999999999" customHeight="1" thickBot="1" x14ac:dyDescent="0.25">
      <c r="A34" s="59"/>
      <c r="B34" s="66"/>
      <c r="C34" s="66"/>
      <c r="D34" s="39"/>
      <c r="E34" s="84" t="s">
        <v>78</v>
      </c>
      <c r="F34" s="48"/>
      <c r="G34" s="62"/>
      <c r="H34" s="64"/>
      <c r="I34" s="62"/>
    </row>
    <row r="35" spans="1:9" s="4" customFormat="1" ht="17.149999999999999" customHeight="1" thickTop="1" x14ac:dyDescent="0.2">
      <c r="A35" s="79" t="s">
        <v>16</v>
      </c>
      <c r="B35" s="79"/>
      <c r="C35" s="79"/>
      <c r="D35" s="79"/>
      <c r="E35" s="79" t="s">
        <v>58</v>
      </c>
      <c r="F35" s="79"/>
      <c r="G35" s="79"/>
      <c r="H35" s="12">
        <f>H33</f>
        <v>132000</v>
      </c>
      <c r="I35" s="13" t="s">
        <v>2</v>
      </c>
    </row>
    <row r="36" spans="1:9" s="4" customFormat="1" ht="17.149999999999999" customHeight="1" x14ac:dyDescent="0.2">
      <c r="A36" s="78" t="s">
        <v>10</v>
      </c>
      <c r="B36" s="78"/>
      <c r="C36" s="78"/>
      <c r="D36" s="78"/>
      <c r="E36" s="78" t="s">
        <v>15</v>
      </c>
      <c r="F36" s="78"/>
      <c r="G36" s="78"/>
      <c r="H36" s="14">
        <f>H32+H35</f>
        <v>172000</v>
      </c>
      <c r="I36" s="26" t="s">
        <v>2</v>
      </c>
    </row>
    <row r="37" spans="1:9" s="4" customFormat="1" ht="17.149999999999999" customHeight="1" x14ac:dyDescent="0.2">
      <c r="A37" s="70" t="s">
        <v>18</v>
      </c>
      <c r="B37" s="70"/>
      <c r="C37" s="70"/>
      <c r="D37" s="70"/>
      <c r="E37" s="84" t="s">
        <v>30</v>
      </c>
      <c r="F37" s="88"/>
      <c r="G37" s="89"/>
      <c r="H37" s="65">
        <f>E38-G38</f>
        <v>0</v>
      </c>
      <c r="I37" s="85" t="s">
        <v>2</v>
      </c>
    </row>
    <row r="38" spans="1:9" s="4" customFormat="1" ht="17.149999999999999" customHeight="1" x14ac:dyDescent="0.2">
      <c r="A38" s="66"/>
      <c r="B38" s="66"/>
      <c r="C38" s="66"/>
      <c r="D38" s="66"/>
      <c r="E38" s="15"/>
      <c r="F38" s="25" t="s">
        <v>27</v>
      </c>
      <c r="G38" s="7"/>
      <c r="H38" s="64"/>
      <c r="I38" s="62"/>
    </row>
    <row r="39" spans="1:9" s="4" customFormat="1" ht="5.25" customHeight="1" x14ac:dyDescent="0.2">
      <c r="A39" s="29"/>
      <c r="B39" s="29"/>
      <c r="C39" s="29"/>
      <c r="D39" s="29"/>
      <c r="E39" s="16"/>
      <c r="F39" s="29"/>
      <c r="G39" s="29"/>
      <c r="H39" s="17"/>
      <c r="I39" s="29"/>
    </row>
    <row r="40" spans="1:9" s="4" customFormat="1" ht="17.149999999999999" customHeight="1" x14ac:dyDescent="0.2">
      <c r="A40" s="57" t="s">
        <v>79</v>
      </c>
      <c r="B40" s="63"/>
      <c r="C40" s="63"/>
      <c r="D40" s="41"/>
      <c r="E40" s="48" t="s">
        <v>47</v>
      </c>
      <c r="F40" s="48"/>
      <c r="G40" s="62"/>
      <c r="H40" s="86">
        <f>E41*G41</f>
        <v>0</v>
      </c>
      <c r="I40" s="62" t="s">
        <v>2</v>
      </c>
    </row>
    <row r="41" spans="1:9" s="4" customFormat="1" ht="17.149999999999999" customHeight="1" x14ac:dyDescent="0.2">
      <c r="A41" s="58"/>
      <c r="B41" s="90"/>
      <c r="C41" s="90"/>
      <c r="D41" s="42"/>
      <c r="E41" s="11">
        <v>160000</v>
      </c>
      <c r="F41" s="11" t="s">
        <v>4</v>
      </c>
      <c r="G41" s="9"/>
      <c r="H41" s="87"/>
      <c r="I41" s="42"/>
    </row>
    <row r="42" spans="1:9" s="4" customFormat="1" ht="5.25" customHeight="1" x14ac:dyDescent="0.2">
      <c r="C42" s="25"/>
      <c r="D42" s="24"/>
      <c r="E42" s="48"/>
      <c r="F42" s="48"/>
      <c r="G42" s="62"/>
      <c r="H42" s="18"/>
      <c r="I42" s="25"/>
    </row>
    <row r="43" spans="1:9" s="4" customFormat="1" ht="17.149999999999999" customHeight="1" x14ac:dyDescent="0.2">
      <c r="A43" s="57" t="s">
        <v>82</v>
      </c>
      <c r="B43" s="63"/>
      <c r="C43" s="63"/>
      <c r="D43" s="63"/>
      <c r="E43" s="57" t="s">
        <v>83</v>
      </c>
      <c r="F43" s="63"/>
      <c r="G43" s="41"/>
      <c r="H43" s="87">
        <f>E44*G44</f>
        <v>0</v>
      </c>
      <c r="I43" s="41" t="s">
        <v>2</v>
      </c>
    </row>
    <row r="44" spans="1:9" s="4" customFormat="1" ht="17.149999999999999" customHeight="1" x14ac:dyDescent="0.2">
      <c r="A44" s="58"/>
      <c r="B44" s="90"/>
      <c r="C44" s="90"/>
      <c r="D44" s="90"/>
      <c r="E44" s="95">
        <v>17000</v>
      </c>
      <c r="F44" s="27" t="s">
        <v>84</v>
      </c>
      <c r="G44" s="9"/>
      <c r="H44" s="87"/>
      <c r="I44" s="42"/>
    </row>
    <row r="45" spans="1:9" s="4" customFormat="1" ht="5.25" customHeight="1" x14ac:dyDescent="0.2">
      <c r="C45" s="25"/>
      <c r="D45" s="24"/>
      <c r="E45" s="25"/>
      <c r="F45" s="25"/>
      <c r="G45" s="26"/>
      <c r="H45" s="18"/>
      <c r="I45" s="25"/>
    </row>
    <row r="46" spans="1:9" s="4" customFormat="1" ht="17.149999999999999" customHeight="1" x14ac:dyDescent="0.2">
      <c r="A46" s="43" t="s">
        <v>81</v>
      </c>
      <c r="B46" s="56"/>
      <c r="C46" s="56"/>
      <c r="D46" s="44"/>
      <c r="E46" s="92" t="s">
        <v>87</v>
      </c>
      <c r="F46" s="93"/>
      <c r="G46" s="94"/>
      <c r="H46" s="17">
        <f>H36+H40+H43</f>
        <v>172000</v>
      </c>
      <c r="I46" s="30" t="s">
        <v>2</v>
      </c>
    </row>
    <row r="47" spans="1:9" s="4" customFormat="1" ht="7.9" customHeight="1" x14ac:dyDescent="0.2">
      <c r="A47" s="25"/>
      <c r="B47" s="25"/>
      <c r="C47" s="25"/>
      <c r="D47" s="25"/>
      <c r="E47" s="25"/>
      <c r="F47" s="25"/>
      <c r="G47" s="25"/>
      <c r="H47" s="5"/>
      <c r="I47" s="25"/>
    </row>
    <row r="48" spans="1:9" s="4" customFormat="1" x14ac:dyDescent="0.2">
      <c r="B48" s="19" t="s">
        <v>28</v>
      </c>
      <c r="C48" s="25" t="s">
        <v>29</v>
      </c>
      <c r="D48" s="4" t="s">
        <v>51</v>
      </c>
    </row>
    <row r="49" spans="1:9" s="4" customFormat="1" ht="27" customHeight="1" x14ac:dyDescent="0.2">
      <c r="A49" s="25"/>
      <c r="B49" s="19" t="s">
        <v>44</v>
      </c>
      <c r="C49" s="22" t="s">
        <v>29</v>
      </c>
      <c r="D49" s="49" t="s">
        <v>90</v>
      </c>
      <c r="E49" s="49"/>
      <c r="F49" s="49"/>
      <c r="G49" s="49"/>
      <c r="H49" s="49"/>
      <c r="I49" s="49"/>
    </row>
    <row r="50" spans="1:9" s="4" customFormat="1" ht="27" customHeight="1" x14ac:dyDescent="0.2">
      <c r="B50" s="19" t="s">
        <v>43</v>
      </c>
      <c r="C50" s="22" t="s">
        <v>29</v>
      </c>
      <c r="D50" s="49" t="s">
        <v>88</v>
      </c>
      <c r="E50" s="49"/>
      <c r="F50" s="49"/>
      <c r="G50" s="49"/>
      <c r="H50" s="49"/>
      <c r="I50" s="49"/>
    </row>
    <row r="51" spans="1:9" s="4" customFormat="1" ht="27" customHeight="1" x14ac:dyDescent="0.2">
      <c r="B51" s="19" t="s">
        <v>35</v>
      </c>
      <c r="C51" s="22" t="s">
        <v>29</v>
      </c>
      <c r="D51" s="49" t="s">
        <v>67</v>
      </c>
      <c r="E51" s="49"/>
      <c r="F51" s="49"/>
      <c r="G51" s="91"/>
      <c r="H51" s="91"/>
      <c r="I51" s="91"/>
    </row>
    <row r="52" spans="1:9" s="4" customFormat="1" ht="27" customHeight="1" x14ac:dyDescent="0.2">
      <c r="B52" s="19" t="s">
        <v>69</v>
      </c>
      <c r="C52" s="22" t="s">
        <v>29</v>
      </c>
      <c r="D52" s="49" t="s">
        <v>38</v>
      </c>
      <c r="E52" s="49"/>
      <c r="F52" s="49"/>
      <c r="G52" s="91"/>
      <c r="H52" s="91"/>
      <c r="I52" s="91"/>
    </row>
    <row r="53" spans="1:9" s="4" customFormat="1" ht="13.5" customHeight="1" x14ac:dyDescent="0.2">
      <c r="B53" s="19" t="s">
        <v>70</v>
      </c>
      <c r="C53" s="22" t="s">
        <v>29</v>
      </c>
      <c r="D53" s="50" t="s">
        <v>13</v>
      </c>
      <c r="E53" s="50"/>
      <c r="F53" s="50"/>
      <c r="G53" s="50"/>
      <c r="H53" s="50"/>
      <c r="I53" s="50"/>
    </row>
    <row r="54" spans="1:9" s="4" customFormat="1" ht="13.5" customHeight="1" x14ac:dyDescent="0.2">
      <c r="B54" s="19" t="s">
        <v>80</v>
      </c>
      <c r="C54" s="22" t="s">
        <v>29</v>
      </c>
      <c r="D54" s="49" t="s">
        <v>86</v>
      </c>
      <c r="E54" s="49"/>
      <c r="F54" s="49"/>
      <c r="G54" s="49"/>
      <c r="H54" s="49"/>
      <c r="I54" s="49"/>
    </row>
    <row r="55" spans="1:9" ht="27" customHeight="1" x14ac:dyDescent="0.2">
      <c r="B55" s="19" t="s">
        <v>85</v>
      </c>
      <c r="C55" s="22" t="s">
        <v>29</v>
      </c>
      <c r="D55" s="49" t="s">
        <v>61</v>
      </c>
      <c r="E55" s="49"/>
      <c r="F55" s="49"/>
      <c r="G55" s="49"/>
      <c r="H55" s="49"/>
      <c r="I55" s="49"/>
    </row>
  </sheetData>
  <mergeCells count="91">
    <mergeCell ref="D54:I54"/>
    <mergeCell ref="D51:I51"/>
    <mergeCell ref="A46:D46"/>
    <mergeCell ref="E46:G46"/>
    <mergeCell ref="D50:I50"/>
    <mergeCell ref="D52:I52"/>
    <mergeCell ref="D53:I53"/>
    <mergeCell ref="I37:I38"/>
    <mergeCell ref="H40:H41"/>
    <mergeCell ref="I40:I41"/>
    <mergeCell ref="E42:G42"/>
    <mergeCell ref="D49:I49"/>
    <mergeCell ref="I43:I44"/>
    <mergeCell ref="H43:H44"/>
    <mergeCell ref="A37:D38"/>
    <mergeCell ref="E37:G37"/>
    <mergeCell ref="A40:D41"/>
    <mergeCell ref="E40:G40"/>
    <mergeCell ref="H37:H38"/>
    <mergeCell ref="E43:G43"/>
    <mergeCell ref="A43:D44"/>
    <mergeCell ref="H33:H34"/>
    <mergeCell ref="I33:I34"/>
    <mergeCell ref="E34:G34"/>
    <mergeCell ref="A35:D35"/>
    <mergeCell ref="E35:G35"/>
    <mergeCell ref="A36:D36"/>
    <mergeCell ref="E36:G36"/>
    <mergeCell ref="A32:D32"/>
    <mergeCell ref="E32:G32"/>
    <mergeCell ref="A33:A34"/>
    <mergeCell ref="B33:C34"/>
    <mergeCell ref="D33:D34"/>
    <mergeCell ref="E33:G33"/>
    <mergeCell ref="C30:C31"/>
    <mergeCell ref="D30:D31"/>
    <mergeCell ref="E30:G30"/>
    <mergeCell ref="H30:H31"/>
    <mergeCell ref="I30:I31"/>
    <mergeCell ref="E31:G31"/>
    <mergeCell ref="I22:I23"/>
    <mergeCell ref="I27:I29"/>
    <mergeCell ref="C25:C26"/>
    <mergeCell ref="D25:D26"/>
    <mergeCell ref="E25:G25"/>
    <mergeCell ref="H25:H26"/>
    <mergeCell ref="B24:C24"/>
    <mergeCell ref="E24:G24"/>
    <mergeCell ref="C27:C29"/>
    <mergeCell ref="E27:G27"/>
    <mergeCell ref="H27:H29"/>
    <mergeCell ref="H18:H19"/>
    <mergeCell ref="B20:C21"/>
    <mergeCell ref="E20:G20"/>
    <mergeCell ref="H20:H21"/>
    <mergeCell ref="B22:C23"/>
    <mergeCell ref="D22:D23"/>
    <mergeCell ref="E22:G22"/>
    <mergeCell ref="H22:H23"/>
    <mergeCell ref="D55:I55"/>
    <mergeCell ref="A11:A31"/>
    <mergeCell ref="I25:I26"/>
    <mergeCell ref="B12:C13"/>
    <mergeCell ref="D12:D13"/>
    <mergeCell ref="B25:B31"/>
    <mergeCell ref="D14:D15"/>
    <mergeCell ref="B14:C15"/>
    <mergeCell ref="E16:G16"/>
    <mergeCell ref="H16:H17"/>
    <mergeCell ref="I16:I17"/>
    <mergeCell ref="B16:C17"/>
    <mergeCell ref="E14:G14"/>
    <mergeCell ref="H14:H15"/>
    <mergeCell ref="I14:I15"/>
    <mergeCell ref="B11:D11"/>
    <mergeCell ref="D16:D17"/>
    <mergeCell ref="I18:I19"/>
    <mergeCell ref="I20:I21"/>
    <mergeCell ref="H11:I11"/>
    <mergeCell ref="H1:I1"/>
    <mergeCell ref="A3:I3"/>
    <mergeCell ref="B9:C9"/>
    <mergeCell ref="D9:F9"/>
    <mergeCell ref="E12:G12"/>
    <mergeCell ref="H12:H13"/>
    <mergeCell ref="I12:I13"/>
    <mergeCell ref="E11:G11"/>
    <mergeCell ref="D20:D21"/>
    <mergeCell ref="B18:C19"/>
    <mergeCell ref="D18:D19"/>
    <mergeCell ref="E18:G18"/>
  </mergeCells>
  <phoneticPr fontId="2"/>
  <printOptions horizontalCentered="1"/>
  <pageMargins left="0.31496062992125984" right="0.23622047244094491" top="0.39370078740157483" bottom="0.19685039370078741" header="0.51181102362204722" footer="0.31496062992125984"/>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7-1-2経費算定表_館内</vt:lpstr>
      <vt:lpstr>'7-1-2経費算定表_館内'!Print_Area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70268</dc:creator>
  <cp:lastModifiedBy>好生館只野</cp:lastModifiedBy>
  <cp:lastPrinted>2025-12-02T00:47:53Z</cp:lastPrinted>
  <dcterms:created xsi:type="dcterms:W3CDTF">2008-11-04T02:37:34Z</dcterms:created>
  <dcterms:modified xsi:type="dcterms:W3CDTF">2025-12-10T08:01:51Z</dcterms:modified>
</cp:coreProperties>
</file>